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每栋楼桩数量统计" sheetId="1" r:id="rId1"/>
    <sheet name="桩数量统计" sheetId="2" r:id="rId2"/>
  </sheets>
  <calcPr calcId="144525"/>
</workbook>
</file>

<file path=xl/sharedStrings.xml><?xml version="1.0" encoding="utf-8"?>
<sst xmlns="http://schemas.openxmlformats.org/spreadsheetml/2006/main" count="31">
  <si>
    <t>尚书府四期桩数量统计表</t>
  </si>
  <si>
    <t>楼号</t>
  </si>
  <si>
    <t>编号</t>
  </si>
  <si>
    <t>桩型号</t>
  </si>
  <si>
    <t>数量</t>
  </si>
  <si>
    <t>长度（m）</t>
  </si>
  <si>
    <t>合计（m）</t>
  </si>
  <si>
    <t>地下人防</t>
  </si>
  <si>
    <t>ZH1</t>
  </si>
  <si>
    <t>NKBZ-AB-C80-350(190)</t>
  </si>
  <si>
    <t>18#</t>
  </si>
  <si>
    <t>PHC-500(100)AB-C80(桩长22m)</t>
  </si>
  <si>
    <t>ZH2</t>
  </si>
  <si>
    <t>PHC-500(100)AB-C80(桩长21m)</t>
  </si>
  <si>
    <t>19#</t>
  </si>
  <si>
    <t>28#</t>
  </si>
  <si>
    <t>29#</t>
  </si>
  <si>
    <t>38#</t>
  </si>
  <si>
    <t>16#</t>
  </si>
  <si>
    <t>PHC-400(95)AB-C80-9+8</t>
  </si>
  <si>
    <t>PHC-400(95)AB-C80-8+8</t>
  </si>
  <si>
    <t>20#</t>
  </si>
  <si>
    <t>26#</t>
  </si>
  <si>
    <t>PHC-400(95))AB-C80-8+8</t>
  </si>
  <si>
    <t>30#</t>
  </si>
  <si>
    <t>36#</t>
  </si>
  <si>
    <t>39#</t>
  </si>
  <si>
    <t>40#</t>
  </si>
  <si>
    <t>《预制混凝土方桩》(苏G/T25-2013)中桩ZH-30</t>
  </si>
  <si>
    <t>18#19#28#29#38#39#40#</t>
  </si>
  <si>
    <t>16#20#26#30#36#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</si>
</sst>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4" fillId="6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8"/>
  <sheetViews>
    <sheetView tabSelected="1" workbookViewId="0">
      <selection activeCell="C5" sqref="C5"/>
    </sheetView>
  </sheetViews>
  <sheetFormatPr defaultColWidth="9" defaultRowHeight="13.5" outlineLevelCol="5"/>
  <cols>
    <col min="1" max="1" width="13.875" style="1" customWidth="1"/>
    <col min="2" max="2" width="8.625" style="1" customWidth="1"/>
    <col min="3" max="3" width="31.75" style="1" customWidth="1"/>
    <col min="4" max="4" width="8.625" style="1" customWidth="1"/>
    <col min="5" max="5" width="10.375" style="1" customWidth="1"/>
    <col min="6" max="6" width="11.5" style="1" customWidth="1"/>
    <col min="7" max="16384" width="9" style="1"/>
  </cols>
  <sheetData>
    <row r="1" ht="46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27" customHeight="1" spans="1:6">
      <c r="A3" s="6" t="s">
        <v>7</v>
      </c>
      <c r="B3" s="6" t="s">
        <v>8</v>
      </c>
      <c r="C3" s="6" t="s">
        <v>9</v>
      </c>
      <c r="D3" s="6">
        <f>40*10+41+5+4+5+27+5+5</f>
        <v>492</v>
      </c>
      <c r="E3" s="6">
        <v>13.5</v>
      </c>
      <c r="F3" s="6">
        <f>D3*E3</f>
        <v>6642</v>
      </c>
    </row>
    <row r="4" ht="27" customHeight="1" spans="1:6">
      <c r="A4" s="9" t="s">
        <v>10</v>
      </c>
      <c r="B4" s="6" t="s">
        <v>8</v>
      </c>
      <c r="C4" s="6" t="s">
        <v>11</v>
      </c>
      <c r="D4" s="6">
        <v>127</v>
      </c>
      <c r="E4" s="6">
        <v>22</v>
      </c>
      <c r="F4" s="6">
        <f t="shared" ref="F4:F27" si="0">D4*E4</f>
        <v>2794</v>
      </c>
    </row>
    <row r="5" ht="27" customHeight="1" spans="1:6">
      <c r="A5" s="14"/>
      <c r="B5" s="6" t="s">
        <v>12</v>
      </c>
      <c r="C5" s="6" t="s">
        <v>13</v>
      </c>
      <c r="D5" s="6">
        <v>14</v>
      </c>
      <c r="E5" s="6">
        <v>21</v>
      </c>
      <c r="F5" s="6">
        <f t="shared" si="0"/>
        <v>294</v>
      </c>
    </row>
    <row r="6" s="1" customFormat="1" ht="27" customHeight="1" spans="1:6">
      <c r="A6" s="9" t="s">
        <v>14</v>
      </c>
      <c r="B6" s="6" t="s">
        <v>8</v>
      </c>
      <c r="C6" s="6" t="s">
        <v>11</v>
      </c>
      <c r="D6" s="6">
        <v>127</v>
      </c>
      <c r="E6" s="6">
        <v>22</v>
      </c>
      <c r="F6" s="6">
        <f t="shared" si="0"/>
        <v>2794</v>
      </c>
    </row>
    <row r="7" s="1" customFormat="1" ht="27" customHeight="1" spans="1:6">
      <c r="A7" s="14"/>
      <c r="B7" s="6" t="s">
        <v>12</v>
      </c>
      <c r="C7" s="6" t="s">
        <v>13</v>
      </c>
      <c r="D7" s="6">
        <v>14</v>
      </c>
      <c r="E7" s="6">
        <v>21</v>
      </c>
      <c r="F7" s="6">
        <f t="shared" si="0"/>
        <v>294</v>
      </c>
    </row>
    <row r="8" s="1" customFormat="1" ht="27" customHeight="1" spans="1:6">
      <c r="A8" s="9" t="s">
        <v>15</v>
      </c>
      <c r="B8" s="6" t="s">
        <v>8</v>
      </c>
      <c r="C8" s="6" t="s">
        <v>11</v>
      </c>
      <c r="D8" s="6">
        <v>127</v>
      </c>
      <c r="E8" s="6">
        <v>22</v>
      </c>
      <c r="F8" s="6">
        <f t="shared" si="0"/>
        <v>2794</v>
      </c>
    </row>
    <row r="9" s="1" customFormat="1" ht="27" customHeight="1" spans="1:6">
      <c r="A9" s="14"/>
      <c r="B9" s="6" t="s">
        <v>12</v>
      </c>
      <c r="C9" s="6" t="s">
        <v>13</v>
      </c>
      <c r="D9" s="6">
        <v>14</v>
      </c>
      <c r="E9" s="6">
        <v>21</v>
      </c>
      <c r="F9" s="6">
        <f t="shared" si="0"/>
        <v>294</v>
      </c>
    </row>
    <row r="10" s="1" customFormat="1" ht="27" customHeight="1" spans="1:6">
      <c r="A10" s="9" t="s">
        <v>16</v>
      </c>
      <c r="B10" s="6" t="s">
        <v>8</v>
      </c>
      <c r="C10" s="6" t="s">
        <v>11</v>
      </c>
      <c r="D10" s="6">
        <v>127</v>
      </c>
      <c r="E10" s="6">
        <v>22</v>
      </c>
      <c r="F10" s="6">
        <f t="shared" si="0"/>
        <v>2794</v>
      </c>
    </row>
    <row r="11" s="1" customFormat="1" ht="27" customHeight="1" spans="1:6">
      <c r="A11" s="14"/>
      <c r="B11" s="6" t="s">
        <v>12</v>
      </c>
      <c r="C11" s="6" t="s">
        <v>13</v>
      </c>
      <c r="D11" s="6">
        <v>14</v>
      </c>
      <c r="E11" s="6">
        <v>21</v>
      </c>
      <c r="F11" s="6">
        <f t="shared" si="0"/>
        <v>294</v>
      </c>
    </row>
    <row r="12" s="1" customFormat="1" ht="27" customHeight="1" spans="1:6">
      <c r="A12" s="9" t="s">
        <v>17</v>
      </c>
      <c r="B12" s="6" t="s">
        <v>8</v>
      </c>
      <c r="C12" s="6" t="s">
        <v>11</v>
      </c>
      <c r="D12" s="6">
        <v>127</v>
      </c>
      <c r="E12" s="6">
        <v>22</v>
      </c>
      <c r="F12" s="6">
        <f t="shared" si="0"/>
        <v>2794</v>
      </c>
    </row>
    <row r="13" s="1" customFormat="1" ht="27" customHeight="1" spans="1:6">
      <c r="A13" s="14"/>
      <c r="B13" s="6" t="s">
        <v>12</v>
      </c>
      <c r="C13" s="6" t="s">
        <v>13</v>
      </c>
      <c r="D13" s="6">
        <v>14</v>
      </c>
      <c r="E13" s="6">
        <v>21</v>
      </c>
      <c r="F13" s="6">
        <f t="shared" si="0"/>
        <v>294</v>
      </c>
    </row>
    <row r="14" s="1" customFormat="1" ht="27" customHeight="1" spans="1:6">
      <c r="A14" s="9" t="s">
        <v>18</v>
      </c>
      <c r="B14" s="6" t="s">
        <v>8</v>
      </c>
      <c r="C14" s="9" t="s">
        <v>19</v>
      </c>
      <c r="D14" s="6">
        <v>123</v>
      </c>
      <c r="E14" s="6">
        <v>17</v>
      </c>
      <c r="F14" s="6">
        <f t="shared" si="0"/>
        <v>2091</v>
      </c>
    </row>
    <row r="15" s="1" customFormat="1" ht="27" customHeight="1" spans="1:6">
      <c r="A15" s="14"/>
      <c r="B15" s="6" t="s">
        <v>12</v>
      </c>
      <c r="C15" s="9" t="s">
        <v>20</v>
      </c>
      <c r="D15" s="6">
        <v>31</v>
      </c>
      <c r="E15" s="6">
        <v>16</v>
      </c>
      <c r="F15" s="6">
        <f t="shared" si="0"/>
        <v>496</v>
      </c>
    </row>
    <row r="16" s="1" customFormat="1" ht="27" customHeight="1" spans="1:6">
      <c r="A16" s="9" t="s">
        <v>21</v>
      </c>
      <c r="B16" s="6" t="s">
        <v>8</v>
      </c>
      <c r="C16" s="9" t="s">
        <v>19</v>
      </c>
      <c r="D16" s="6">
        <v>123</v>
      </c>
      <c r="E16" s="6">
        <v>17</v>
      </c>
      <c r="F16" s="6">
        <f t="shared" si="0"/>
        <v>2091</v>
      </c>
    </row>
    <row r="17" s="1" customFormat="1" ht="27" customHeight="1" spans="1:6">
      <c r="A17" s="14"/>
      <c r="B17" s="6" t="s">
        <v>12</v>
      </c>
      <c r="C17" s="9" t="s">
        <v>20</v>
      </c>
      <c r="D17" s="6">
        <v>31</v>
      </c>
      <c r="E17" s="6">
        <v>16</v>
      </c>
      <c r="F17" s="6">
        <f t="shared" si="0"/>
        <v>496</v>
      </c>
    </row>
    <row r="18" s="1" customFormat="1" ht="27" customHeight="1" spans="1:6">
      <c r="A18" s="9" t="s">
        <v>22</v>
      </c>
      <c r="B18" s="6" t="s">
        <v>8</v>
      </c>
      <c r="C18" s="9" t="s">
        <v>19</v>
      </c>
      <c r="D18" s="6">
        <v>123</v>
      </c>
      <c r="E18" s="6">
        <v>17</v>
      </c>
      <c r="F18" s="6">
        <f t="shared" si="0"/>
        <v>2091</v>
      </c>
    </row>
    <row r="19" s="1" customFormat="1" ht="27" customHeight="1" spans="1:6">
      <c r="A19" s="14"/>
      <c r="B19" s="6" t="s">
        <v>12</v>
      </c>
      <c r="C19" s="9" t="s">
        <v>23</v>
      </c>
      <c r="D19" s="6">
        <v>31</v>
      </c>
      <c r="E19" s="6">
        <v>16</v>
      </c>
      <c r="F19" s="6">
        <f t="shared" si="0"/>
        <v>496</v>
      </c>
    </row>
    <row r="20" s="1" customFormat="1" ht="27" customHeight="1" spans="1:6">
      <c r="A20" s="9" t="s">
        <v>24</v>
      </c>
      <c r="B20" s="6" t="s">
        <v>8</v>
      </c>
      <c r="C20" s="9" t="s">
        <v>19</v>
      </c>
      <c r="D20" s="6">
        <v>123</v>
      </c>
      <c r="E20" s="6">
        <v>17</v>
      </c>
      <c r="F20" s="6">
        <f t="shared" si="0"/>
        <v>2091</v>
      </c>
    </row>
    <row r="21" s="1" customFormat="1" ht="27" customHeight="1" spans="1:6">
      <c r="A21" s="14"/>
      <c r="B21" s="6" t="s">
        <v>12</v>
      </c>
      <c r="C21" s="9" t="s">
        <v>20</v>
      </c>
      <c r="D21" s="6">
        <v>31</v>
      </c>
      <c r="E21" s="6">
        <v>16</v>
      </c>
      <c r="F21" s="6">
        <f t="shared" si="0"/>
        <v>496</v>
      </c>
    </row>
    <row r="22" s="1" customFormat="1" ht="27" customHeight="1" spans="1:6">
      <c r="A22" s="9" t="s">
        <v>25</v>
      </c>
      <c r="B22" s="6" t="s">
        <v>8</v>
      </c>
      <c r="C22" s="9" t="s">
        <v>19</v>
      </c>
      <c r="D22" s="6">
        <v>123</v>
      </c>
      <c r="E22" s="6">
        <v>17</v>
      </c>
      <c r="F22" s="6">
        <f t="shared" si="0"/>
        <v>2091</v>
      </c>
    </row>
    <row r="23" s="1" customFormat="1" ht="27" customHeight="1" spans="1:6">
      <c r="A23" s="14"/>
      <c r="B23" s="6" t="s">
        <v>12</v>
      </c>
      <c r="C23" s="6" t="s">
        <v>20</v>
      </c>
      <c r="D23" s="6">
        <v>31</v>
      </c>
      <c r="E23" s="6">
        <v>16</v>
      </c>
      <c r="F23" s="6">
        <f t="shared" si="0"/>
        <v>496</v>
      </c>
    </row>
    <row r="24" s="1" customFormat="1" ht="27" customHeight="1" spans="1:6">
      <c r="A24" s="15" t="s">
        <v>26</v>
      </c>
      <c r="B24" s="6" t="s">
        <v>8</v>
      </c>
      <c r="C24" s="6" t="s">
        <v>11</v>
      </c>
      <c r="D24" s="12">
        <v>196</v>
      </c>
      <c r="E24" s="6">
        <v>22</v>
      </c>
      <c r="F24" s="6">
        <f t="shared" si="0"/>
        <v>4312</v>
      </c>
    </row>
    <row r="25" s="1" customFormat="1" ht="27" customHeight="1" spans="1:6">
      <c r="A25" s="14"/>
      <c r="B25" s="6" t="s">
        <v>12</v>
      </c>
      <c r="C25" s="6" t="s">
        <v>13</v>
      </c>
      <c r="D25" s="12">
        <v>22</v>
      </c>
      <c r="E25" s="6">
        <v>21</v>
      </c>
      <c r="F25" s="6">
        <f t="shared" si="0"/>
        <v>462</v>
      </c>
    </row>
    <row r="26" s="1" customFormat="1" ht="27" customHeight="1" spans="1:6">
      <c r="A26" s="9" t="s">
        <v>27</v>
      </c>
      <c r="B26" s="6" t="s">
        <v>8</v>
      </c>
      <c r="C26" s="6" t="s">
        <v>11</v>
      </c>
      <c r="D26" s="6">
        <v>127</v>
      </c>
      <c r="E26" s="6">
        <v>22</v>
      </c>
      <c r="F26" s="6">
        <f t="shared" si="0"/>
        <v>2794</v>
      </c>
    </row>
    <row r="27" s="1" customFormat="1" ht="27" customHeight="1" spans="1:6">
      <c r="A27" s="14"/>
      <c r="B27" s="6" t="s">
        <v>12</v>
      </c>
      <c r="C27" s="6" t="s">
        <v>13</v>
      </c>
      <c r="D27" s="6">
        <v>14</v>
      </c>
      <c r="E27" s="6">
        <v>21</v>
      </c>
      <c r="F27" s="6">
        <f t="shared" si="0"/>
        <v>294</v>
      </c>
    </row>
    <row r="28" ht="32" customHeight="1" spans="1:6">
      <c r="A28" s="6" t="s">
        <v>6</v>
      </c>
      <c r="B28" s="6">
        <f>SUM(F3:F27)</f>
        <v>42879</v>
      </c>
      <c r="C28" s="6"/>
      <c r="D28" s="6"/>
      <c r="E28" s="6"/>
      <c r="F28" s="6"/>
    </row>
  </sheetData>
  <mergeCells count="14">
    <mergeCell ref="A1:F1"/>
    <mergeCell ref="B28:F28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"/>
  <sheetViews>
    <sheetView workbookViewId="0">
      <selection activeCell="D6" sqref="D6"/>
    </sheetView>
  </sheetViews>
  <sheetFormatPr defaultColWidth="9" defaultRowHeight="13.5" outlineLevelRow="7" outlineLevelCol="5"/>
  <cols>
    <col min="1" max="1" width="13.875" style="2" customWidth="1"/>
    <col min="2" max="2" width="8.625" style="1" customWidth="1"/>
    <col min="3" max="3" width="29.375" style="1" customWidth="1"/>
    <col min="4" max="4" width="8.625" style="1" customWidth="1"/>
    <col min="5" max="5" width="10.375" style="1" customWidth="1"/>
    <col min="6" max="6" width="11.5" style="1" customWidth="1"/>
    <col min="7" max="16384" width="9" style="1"/>
  </cols>
  <sheetData>
    <row r="1" s="1" customFormat="1" ht="46" customHeight="1" spans="1:6">
      <c r="A1" s="3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7" customHeight="1" spans="1:6">
      <c r="A3" s="5" t="s">
        <v>7</v>
      </c>
      <c r="B3" s="6" t="s">
        <v>8</v>
      </c>
      <c r="C3" s="7" t="s">
        <v>28</v>
      </c>
      <c r="D3" s="6">
        <f>40*10+41+5+4+5+27+5+5</f>
        <v>492</v>
      </c>
      <c r="E3" s="6">
        <v>13.5</v>
      </c>
      <c r="F3" s="6">
        <f t="shared" ref="F3:F7" si="0">D3*E3</f>
        <v>6642</v>
      </c>
    </row>
    <row r="4" s="1" customFormat="1" ht="27" customHeight="1" spans="1:6">
      <c r="A4" s="8" t="s">
        <v>29</v>
      </c>
      <c r="B4" s="6" t="s">
        <v>8</v>
      </c>
      <c r="C4" s="6" t="s">
        <v>11</v>
      </c>
      <c r="D4" s="6">
        <f>127*6+196</f>
        <v>958</v>
      </c>
      <c r="E4" s="6">
        <v>22</v>
      </c>
      <c r="F4" s="9">
        <f>每栋楼桩数量统计!F4+每栋楼桩数量统计!F6+每栋楼桩数量统计!F8+每栋楼桩数量统计!F10+每栋楼桩数量统计!F12+每栋楼桩数量统计!F24+每栋楼桩数量统计!F26</f>
        <v>21076</v>
      </c>
    </row>
    <row r="5" s="1" customFormat="1" ht="27" customHeight="1" spans="1:6">
      <c r="A5" s="10"/>
      <c r="B5" s="6" t="s">
        <v>12</v>
      </c>
      <c r="C5" s="6" t="s">
        <v>13</v>
      </c>
      <c r="D5" s="6">
        <f>14*6+22</f>
        <v>106</v>
      </c>
      <c r="E5" s="6">
        <v>21</v>
      </c>
      <c r="F5" s="9">
        <f>每栋楼桩数量统计!F5+每栋楼桩数量统计!F7+每栋楼桩数量统计!F9+每栋楼桩数量统计!F11+每栋楼桩数量统计!F13+每栋楼桩数量统计!F25+每栋楼桩数量统计!F27</f>
        <v>2226</v>
      </c>
    </row>
    <row r="6" s="1" customFormat="1" ht="27" customHeight="1" spans="1:6">
      <c r="A6" s="8" t="s">
        <v>30</v>
      </c>
      <c r="B6" s="6" t="s">
        <v>8</v>
      </c>
      <c r="C6" s="9" t="s">
        <v>19</v>
      </c>
      <c r="D6" s="6">
        <f>123*5</f>
        <v>615</v>
      </c>
      <c r="E6" s="6">
        <v>17</v>
      </c>
      <c r="F6" s="6">
        <f t="shared" si="0"/>
        <v>10455</v>
      </c>
    </row>
    <row r="7" s="1" customFormat="1" ht="27" customHeight="1" spans="1:6">
      <c r="A7" s="10"/>
      <c r="B7" s="6" t="s">
        <v>12</v>
      </c>
      <c r="C7" s="9" t="s">
        <v>20</v>
      </c>
      <c r="D7" s="6">
        <f>31*5</f>
        <v>155</v>
      </c>
      <c r="E7" s="6">
        <v>16</v>
      </c>
      <c r="F7" s="6">
        <f t="shared" si="0"/>
        <v>2480</v>
      </c>
    </row>
    <row r="8" s="1" customFormat="1" ht="32" customHeight="1" spans="1:6">
      <c r="A8" s="5" t="s">
        <v>6</v>
      </c>
      <c r="B8" s="11">
        <f>SUM(F3:F7)</f>
        <v>42879</v>
      </c>
      <c r="C8" s="12"/>
      <c r="D8" s="12"/>
      <c r="E8" s="12"/>
      <c r="F8" s="13"/>
    </row>
  </sheetData>
  <mergeCells count="4">
    <mergeCell ref="A1:F1"/>
    <mergeCell ref="B8:F8"/>
    <mergeCell ref="A4:A5"/>
    <mergeCell ref="A6:A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每栋楼桩数量统计</vt:lpstr>
      <vt:lpstr>桩数量统计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2016-09-06T07:00:00Z</dcterms:created>
  <dcterms:modified xsi:type="dcterms:W3CDTF">2016-09-07T02:25:41Z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